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'Лист1'!$A$1:$AE$91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<sst xmlns="http://schemas.openxmlformats.org/spreadsheetml/2006/main" count="83" uniqueCount="62">
  <si>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июля 2017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</si>
  <si>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</si>
  <si>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</si>
  <si>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</si>
  <si>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</si>
  <si>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</si>
  <si>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</si>
  <si>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</si>
  <si>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</si>
  <si>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</si>
  <si>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</si>
  <si>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</si>
  <si>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</si>
  <si>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</si>
  <si>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</si>
  <si>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</si>
  <si>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</si>
  <si>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</si>
  <si>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</si>
  <si>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</si>
  <si>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</si>
  <si>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</si>
  <si>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</si>
  <si>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</si>
  <si>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</si>
  <si>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</si>
  <si>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</si>
  <si>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</si>
  <si>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</si>
  <si>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</si>
  <si>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</si>
  <si>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</si>
  <si>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12.12.2016 г.,№ 0124300016416000140-0020452-01</t>
  </si>
  <si>
    <t>ПАО «Совкомбанк»</t>
  </si>
  <si>
    <t>Покрытие дефицита бюджета</t>
  </si>
  <si>
    <t>Итого по 2.1</t>
  </si>
  <si>
    <t>2.2</t>
  </si>
  <si>
    <t>12.12.2016 г.,№ 0124300016416000139-002045201</t>
  </si>
  <si>
    <t>Итого по 2.2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</si>
  <si>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</si>
  <si>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</si>
  <si>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</si>
  <si>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</si>
  <si>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</si>
  <si>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</si>
  <si>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</si>
  <si>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</si>
  <si>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</si>
  <si>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</si>
  <si>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</si>
  <si>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</si>
  <si>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</si>
  <si>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</si>
  <si>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</si>
  <si>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(О.М.Поликарпова)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</si>
  <si>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</si>
  <si>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</si>
  <si>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</si>
  <si>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17921,9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</si>
  <si>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4532,3 тыс.р. 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</si>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</sst>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DD/MM/YY"/>
    <numFmt numFmtId="171" formatCode="#,#00.00"/>
    <numFmt numFmtId="172" formatCode="#,##0"/>
    <numFmt numFmtId="173" formatCode="0"/>
    <numFmt numFmtId="174" formatCode="#,##0.00&quot;р.&quot;;[RED]#,##0.00&quot;р.&quot;"/>
  </numFmts>
  <fonts count="4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96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2" xfId="0" applyFont="1" applyFill="1" applyBorder="1" applyAlignment="1">
      <alignment/>
    </xf>
    <xf numFmtId="164" fontId="19" fillId="0" borderId="3" xfId="0" applyFont="1" applyFill="1" applyBorder="1" applyAlignment="1">
      <alignment/>
    </xf>
    <xf numFmtId="164" fontId="19" fillId="0" borderId="4" xfId="0" applyFont="1" applyFill="1" applyBorder="1" applyAlignment="1">
      <alignment horizontal="center"/>
    </xf>
    <xf numFmtId="164" fontId="19" fillId="0" borderId="5" xfId="0" applyFont="1" applyFill="1" applyBorder="1" applyAlignment="1">
      <alignment horizontal="center"/>
    </xf>
    <xf numFmtId="164" fontId="19" fillId="0" borderId="6" xfId="0" applyFont="1" applyFill="1" applyBorder="1" applyAlignment="1">
      <alignment horizontal="center"/>
    </xf>
    <xf numFmtId="164" fontId="19" fillId="0" borderId="7" xfId="0" applyFont="1" applyFill="1" applyBorder="1" applyAlignment="1">
      <alignment horizontal="center"/>
    </xf>
    <xf numFmtId="164" fontId="19" fillId="0" borderId="8" xfId="0" applyFont="1" applyFill="1" applyBorder="1" applyAlignment="1">
      <alignment horizontal="center"/>
    </xf>
    <xf numFmtId="164" fontId="20" fillId="0" borderId="9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20" fillId="0" borderId="4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5" xfId="0" applyFont="1" applyFill="1" applyBorder="1" applyAlignment="1">
      <alignment horizontal="center" vertical="center" textRotation="90" wrapText="1"/>
    </xf>
    <xf numFmtId="165" fontId="20" fillId="0" borderId="5" xfId="0" applyNumberFormat="1" applyFont="1" applyFill="1" applyBorder="1" applyAlignment="1">
      <alignment horizontal="center" vertical="center" textRotation="90" wrapText="1"/>
    </xf>
    <xf numFmtId="164" fontId="20" fillId="0" borderId="6" xfId="0" applyFont="1" applyFill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23" fillId="0" borderId="19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19" fillId="0" borderId="20" xfId="0" applyFont="1" applyFill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19" fillId="0" borderId="22" xfId="0" applyFont="1" applyFill="1" applyBorder="1" applyAlignment="1">
      <alignment/>
    </xf>
    <xf numFmtId="167" fontId="19" fillId="0" borderId="22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3" xfId="0" applyNumberFormat="1" applyFont="1" applyFill="1" applyBorder="1" applyAlignment="1">
      <alignment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8" fontId="21" fillId="0" borderId="26" xfId="0" applyNumberFormat="1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21" fillId="0" borderId="28" xfId="0" applyFont="1" applyFill="1" applyBorder="1" applyAlignment="1">
      <alignment/>
    </xf>
    <xf numFmtId="168" fontId="21" fillId="0" borderId="29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164" fontId="24" fillId="0" borderId="31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0" borderId="32" xfId="0" applyFont="1" applyFill="1" applyBorder="1" applyAlignment="1">
      <alignment/>
    </xf>
    <xf numFmtId="164" fontId="22" fillId="0" borderId="5" xfId="0" applyFont="1" applyFill="1" applyBorder="1" applyAlignment="1">
      <alignment/>
    </xf>
    <xf numFmtId="168" fontId="22" fillId="0" borderId="5" xfId="0" applyNumberFormat="1" applyFont="1" applyFill="1" applyBorder="1" applyAlignment="1">
      <alignment/>
    </xf>
    <xf numFmtId="168" fontId="22" fillId="0" borderId="33" xfId="0" applyNumberFormat="1" applyFont="1" applyFill="1" applyBorder="1" applyAlignment="1">
      <alignment/>
    </xf>
    <xf numFmtId="164" fontId="23" fillId="0" borderId="19" xfId="0" applyFont="1" applyFill="1" applyBorder="1" applyAlignment="1">
      <alignment/>
    </xf>
    <xf numFmtId="169" fontId="19" fillId="0" borderId="31" xfId="0" applyNumberFormat="1" applyFont="1" applyFill="1" applyBorder="1" applyAlignment="1">
      <alignment/>
    </xf>
    <xf numFmtId="164" fontId="19" fillId="0" borderId="34" xfId="0" applyFont="1" applyFill="1" applyBorder="1" applyAlignment="1">
      <alignment horizontal="center" wrapText="1"/>
    </xf>
    <xf numFmtId="164" fontId="19" fillId="0" borderId="16" xfId="0" applyFont="1" applyFill="1" applyBorder="1" applyAlignment="1">
      <alignment horizontal="center" wrapText="1"/>
    </xf>
    <xf numFmtId="168" fontId="19" fillId="0" borderId="35" xfId="0" applyNumberFormat="1" applyFont="1" applyFill="1" applyBorder="1" applyAlignment="1">
      <alignment/>
    </xf>
    <xf numFmtId="164" fontId="19" fillId="0" borderId="36" xfId="0" applyFont="1" applyBorder="1" applyAlignment="1">
      <alignment wrapText="1"/>
    </xf>
    <xf numFmtId="170" fontId="24" fillId="0" borderId="19" xfId="0" applyNumberFormat="1" applyFont="1" applyFill="1" applyBorder="1" applyAlignment="1">
      <alignment/>
    </xf>
    <xf numFmtId="164" fontId="24" fillId="0" borderId="19" xfId="0" applyFont="1" applyFill="1" applyBorder="1" applyAlignment="1">
      <alignment/>
    </xf>
    <xf numFmtId="168" fontId="19" fillId="0" borderId="19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8" fontId="19" fillId="0" borderId="37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/>
    </xf>
    <xf numFmtId="171" fontId="19" fillId="0" borderId="19" xfId="0" applyNumberFormat="1" applyFont="1" applyFill="1" applyBorder="1" applyAlignment="1">
      <alignment/>
    </xf>
    <xf numFmtId="164" fontId="19" fillId="0" borderId="19" xfId="0" applyFont="1" applyFill="1" applyBorder="1" applyAlignment="1">
      <alignment/>
    </xf>
    <xf numFmtId="164" fontId="19" fillId="0" borderId="0" xfId="0" applyFont="1" applyFill="1" applyAlignment="1">
      <alignment/>
    </xf>
    <xf numFmtId="169" fontId="24" fillId="0" borderId="31" xfId="0" applyNumberFormat="1" applyFont="1" applyFill="1" applyBorder="1" applyAlignment="1">
      <alignment/>
    </xf>
    <xf numFmtId="164" fontId="24" fillId="0" borderId="34" xfId="0" applyFont="1" applyFill="1" applyBorder="1" applyAlignment="1">
      <alignment horizontal="center" wrapText="1"/>
    </xf>
    <xf numFmtId="164" fontId="24" fillId="0" borderId="37" xfId="0" applyFont="1" applyFill="1" applyBorder="1" applyAlignment="1">
      <alignment horizontal="center" wrapText="1"/>
    </xf>
    <xf numFmtId="168" fontId="24" fillId="0" borderId="37" xfId="0" applyNumberFormat="1" applyFont="1" applyFill="1" applyBorder="1" applyAlignment="1">
      <alignment/>
    </xf>
    <xf numFmtId="164" fontId="24" fillId="0" borderId="37" xfId="0" applyFont="1" applyFill="1" applyBorder="1" applyAlignment="1">
      <alignment/>
    </xf>
    <xf numFmtId="164" fontId="24" fillId="0" borderId="0" xfId="0" applyFont="1" applyFill="1" applyAlignment="1">
      <alignment/>
    </xf>
    <xf numFmtId="170" fontId="24" fillId="0" borderId="37" xfId="0" applyNumberFormat="1" applyFont="1" applyFill="1" applyBorder="1" applyAlignment="1">
      <alignment/>
    </xf>
    <xf numFmtId="164" fontId="19" fillId="0" borderId="37" xfId="0" applyFont="1" applyBorder="1" applyAlignment="1">
      <alignment/>
    </xf>
    <xf numFmtId="164" fontId="24" fillId="0" borderId="16" xfId="0" applyFont="1" applyFill="1" applyBorder="1" applyAlignment="1">
      <alignment horizontal="center" wrapText="1"/>
    </xf>
    <xf numFmtId="168" fontId="24" fillId="0" borderId="16" xfId="0" applyNumberFormat="1" applyFont="1" applyFill="1" applyBorder="1" applyAlignment="1">
      <alignment/>
    </xf>
    <xf numFmtId="168" fontId="24" fillId="0" borderId="38" xfId="0" applyNumberFormat="1" applyFont="1" applyFill="1" applyBorder="1" applyAlignment="1">
      <alignment/>
    </xf>
    <xf numFmtId="168" fontId="16" fillId="0" borderId="39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4" fontId="23" fillId="0" borderId="39" xfId="0" applyFont="1" applyFill="1" applyBorder="1" applyAlignment="1">
      <alignment/>
    </xf>
    <xf numFmtId="164" fontId="16" fillId="0" borderId="39" xfId="0" applyFont="1" applyFill="1" applyBorder="1" applyAlignment="1">
      <alignment/>
    </xf>
    <xf numFmtId="164" fontId="22" fillId="0" borderId="40" xfId="0" applyFont="1" applyFill="1" applyBorder="1" applyAlignment="1">
      <alignment/>
    </xf>
    <xf numFmtId="164" fontId="22" fillId="0" borderId="41" xfId="0" applyFont="1" applyFill="1" applyBorder="1" applyAlignment="1">
      <alignment/>
    </xf>
    <xf numFmtId="168" fontId="22" fillId="0" borderId="41" xfId="0" applyNumberFormat="1" applyFont="1" applyFill="1" applyBorder="1" applyAlignment="1">
      <alignment/>
    </xf>
    <xf numFmtId="164" fontId="22" fillId="0" borderId="42" xfId="0" applyFont="1" applyFill="1" applyBorder="1" applyAlignment="1">
      <alignment/>
    </xf>
    <xf numFmtId="164" fontId="17" fillId="0" borderId="20" xfId="0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72" fontId="21" fillId="0" borderId="22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4" fontId="16" fillId="0" borderId="31" xfId="0" applyFont="1" applyFill="1" applyBorder="1" applyAlignment="1">
      <alignment/>
    </xf>
    <xf numFmtId="165" fontId="22" fillId="0" borderId="28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43" xfId="0" applyNumberFormat="1" applyFont="1" applyFill="1" applyBorder="1" applyAlignment="1">
      <alignment/>
    </xf>
    <xf numFmtId="164" fontId="17" fillId="0" borderId="39" xfId="0" applyFont="1" applyFill="1" applyBorder="1" applyAlignment="1">
      <alignment/>
    </xf>
    <xf numFmtId="165" fontId="22" fillId="0" borderId="40" xfId="0" applyNumberFormat="1" applyFont="1" applyFill="1" applyBorder="1" applyAlignment="1">
      <alignment/>
    </xf>
    <xf numFmtId="165" fontId="21" fillId="0" borderId="41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165" fontId="21" fillId="0" borderId="42" xfId="0" applyNumberFormat="1" applyFont="1" applyFill="1" applyBorder="1" applyAlignment="1">
      <alignment/>
    </xf>
    <xf numFmtId="165" fontId="22" fillId="0" borderId="21" xfId="0" applyNumberFormat="1" applyFont="1" applyFill="1" applyBorder="1" applyAlignment="1">
      <alignment/>
    </xf>
    <xf numFmtId="168" fontId="21" fillId="0" borderId="44" xfId="0" applyNumberFormat="1" applyFont="1" applyFill="1" applyBorder="1" applyAlignment="1">
      <alignment/>
    </xf>
    <xf numFmtId="164" fontId="17" fillId="0" borderId="31" xfId="0" applyFont="1" applyFill="1" applyBorder="1" applyAlignment="1">
      <alignment/>
    </xf>
    <xf numFmtId="165" fontId="22" fillId="0" borderId="45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164" fontId="16" fillId="0" borderId="10" xfId="0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5" fontId="22" fillId="0" borderId="5" xfId="0" applyNumberFormat="1" applyFont="1" applyFill="1" applyBorder="1" applyAlignment="1">
      <alignment/>
    </xf>
    <xf numFmtId="172" fontId="22" fillId="0" borderId="5" xfId="0" applyNumberFormat="1" applyFont="1" applyFill="1" applyBorder="1" applyAlignment="1">
      <alignment/>
    </xf>
    <xf numFmtId="164" fontId="23" fillId="0" borderId="10" xfId="0" applyFont="1" applyFill="1" applyBorder="1" applyAlignment="1">
      <alignment/>
    </xf>
    <xf numFmtId="173" fontId="23" fillId="0" borderId="10" xfId="0" applyNumberFormat="1" applyFont="1" applyFill="1" applyBorder="1" applyAlignment="1">
      <alignment/>
    </xf>
    <xf numFmtId="164" fontId="17" fillId="0" borderId="46" xfId="0" applyFont="1" applyFill="1" applyBorder="1" applyAlignment="1">
      <alignment/>
    </xf>
    <xf numFmtId="164" fontId="17" fillId="0" borderId="47" xfId="0" applyFont="1" applyFill="1" applyBorder="1" applyAlignment="1">
      <alignment/>
    </xf>
    <xf numFmtId="165" fontId="21" fillId="0" borderId="48" xfId="0" applyNumberFormat="1" applyFont="1" applyFill="1" applyBorder="1" applyAlignment="1">
      <alignment/>
    </xf>
    <xf numFmtId="165" fontId="21" fillId="0" borderId="29" xfId="0" applyNumberFormat="1" applyFont="1" applyFill="1" applyBorder="1" applyAlignment="1">
      <alignment/>
    </xf>
    <xf numFmtId="165" fontId="21" fillId="0" borderId="30" xfId="0" applyNumberFormat="1" applyFont="1" applyFill="1" applyBorder="1" applyAlignment="1">
      <alignment/>
    </xf>
    <xf numFmtId="164" fontId="16" fillId="0" borderId="40" xfId="0" applyFont="1" applyFill="1" applyBorder="1" applyAlignment="1">
      <alignment/>
    </xf>
    <xf numFmtId="165" fontId="22" fillId="0" borderId="49" xfId="0" applyNumberFormat="1" applyFont="1" applyFill="1" applyBorder="1" applyAlignment="1">
      <alignment/>
    </xf>
    <xf numFmtId="165" fontId="22" fillId="0" borderId="36" xfId="0" applyNumberFormat="1" applyFont="1" applyFill="1" applyBorder="1" applyAlignment="1">
      <alignment/>
    </xf>
    <xf numFmtId="173" fontId="22" fillId="0" borderId="36" xfId="0" applyNumberFormat="1" applyFont="1" applyFill="1" applyBorder="1" applyAlignment="1">
      <alignment/>
    </xf>
    <xf numFmtId="165" fontId="22" fillId="0" borderId="50" xfId="0" applyNumberFormat="1" applyFont="1" applyFill="1" applyBorder="1" applyAlignment="1">
      <alignment/>
    </xf>
    <xf numFmtId="164" fontId="16" fillId="0" borderId="51" xfId="0" applyFont="1" applyFill="1" applyBorder="1" applyAlignment="1">
      <alignment/>
    </xf>
    <xf numFmtId="165" fontId="22" fillId="0" borderId="52" xfId="0" applyNumberFormat="1" applyFont="1" applyFill="1" applyBorder="1" applyAlignment="1">
      <alignment/>
    </xf>
    <xf numFmtId="165" fontId="22" fillId="0" borderId="53" xfId="0" applyNumberFormat="1" applyFont="1" applyFill="1" applyBorder="1" applyAlignment="1">
      <alignment/>
    </xf>
    <xf numFmtId="168" fontId="22" fillId="0" borderId="53" xfId="0" applyNumberFormat="1" applyFont="1" applyFill="1" applyBorder="1" applyAlignment="1">
      <alignment/>
    </xf>
    <xf numFmtId="168" fontId="22" fillId="0" borderId="54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27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22" fillId="0" borderId="0" xfId="0" applyFont="1" applyFill="1" applyAlignment="1">
      <alignment/>
    </xf>
    <xf numFmtId="174" fontId="33" fillId="0" borderId="0" xfId="0" applyNumberFormat="1" applyFont="1" applyFill="1" applyAlignment="1">
      <alignment/>
    </xf>
    <xf numFmtId="164" fontId="34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36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38" fillId="0" borderId="0" xfId="0" applyFont="1" applyFill="1" applyBorder="1" applyAlignment="1">
      <alignment horizontal="left"/>
    </xf>
    <xf numFmtId="164" fontId="38" fillId="0" borderId="0" xfId="0" applyFont="1" applyFill="1" applyAlignment="1">
      <alignment/>
    </xf>
    <xf numFmtId="164" fontId="38" fillId="0" borderId="0" xfId="0" applyFont="1" applyFill="1" applyBorder="1" applyAlignment="1">
      <alignment horizontal="center"/>
    </xf>
    <xf numFmtId="164" fontId="38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40" fillId="0" borderId="0" xfId="0" applyFont="1" applyFill="1" applyAlignment="1">
      <alignment/>
    </xf>
    <xf numFmtId="164" fontId="28" fillId="9" borderId="0" xfId="0" applyFont="1" applyFill="1" applyAlignment="1">
      <alignment/>
    </xf>
    <xf numFmtId="164" fontId="18" fillId="9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00"/>
  <sheetViews>
    <sheetView tabSelected="1" zoomScale="50" zoomScaleNormal="50" workbookViewId="0" topLeftCell="A1">
      <selection activeCell="A2" sqref="A2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8" width="21.421875" style="1" customWidth="1"/>
    <col min="9" max="9" width="17.28125" style="1" customWidth="1"/>
    <col min="10" max="10" width="15.8515625" style="1" customWidth="1"/>
    <col min="11" max="11" width="22.00390625" style="1" customWidth="1"/>
    <col min="12" max="12" width="24.57421875" style="1" customWidth="1"/>
    <col min="13" max="13" width="13.28125" style="1" customWidth="1"/>
    <col min="14" max="14" width="24.8515625" style="1" customWidth="1"/>
    <col min="15" max="15" width="19.421875" style="1" customWidth="1"/>
    <col min="16" max="16" width="14.421875" style="1" customWidth="1"/>
    <col min="17" max="17" width="23.140625" style="1" customWidth="1"/>
    <col min="18" max="18" width="17.421875" style="1" customWidth="1"/>
    <col min="19" max="19" width="16.421875" style="1" customWidth="1"/>
    <col min="20" max="20" width="24.281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23.140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93" customFormat="1" ht="69.75" customHeight="1">
      <c r="A15" s="80" t="s">
        <v>31</v>
      </c>
      <c r="B15" s="81" t="s">
        <v>32</v>
      </c>
      <c r="C15" s="82" t="s">
        <v>33</v>
      </c>
      <c r="D15" s="83">
        <v>5000000</v>
      </c>
      <c r="E15" s="84" t="s">
        <v>34</v>
      </c>
      <c r="F15" s="85">
        <v>43095</v>
      </c>
      <c r="G15" s="86"/>
      <c r="H15" s="87">
        <f>D15</f>
        <v>5000000</v>
      </c>
      <c r="I15" s="86"/>
      <c r="J15" s="86"/>
      <c r="K15" s="88"/>
      <c r="L15" s="89">
        <v>0</v>
      </c>
      <c r="M15" s="86"/>
      <c r="N15" s="90">
        <v>0</v>
      </c>
      <c r="O15" s="91">
        <f>54427.26+56267.12+50821.92+48280.83+16698.62</f>
        <v>226495.75</v>
      </c>
      <c r="P15" s="86"/>
      <c r="Q15" s="86"/>
      <c r="R15" s="92">
        <f>L15</f>
        <v>0</v>
      </c>
      <c r="S15" s="86"/>
      <c r="T15" s="89">
        <f>1500000+1500000+2000000</f>
        <v>5000000</v>
      </c>
      <c r="U15" s="91">
        <f>O15</f>
        <v>226495.75</v>
      </c>
      <c r="V15" s="86"/>
      <c r="W15" s="86"/>
      <c r="X15" s="86"/>
      <c r="Y15" s="86"/>
      <c r="Z15" s="86"/>
      <c r="AA15" s="86"/>
      <c r="AB15" s="86"/>
      <c r="AC15" s="62">
        <f>H15+N15-T15-Z15</f>
        <v>0</v>
      </c>
      <c r="AD15" s="86"/>
      <c r="AE15" s="86"/>
    </row>
    <row r="16" spans="1:31" s="99" customFormat="1" ht="21.75">
      <c r="A16" s="94" t="s">
        <v>35</v>
      </c>
      <c r="B16" s="95"/>
      <c r="C16" s="96"/>
      <c r="D16" s="97">
        <f>D15</f>
        <v>5000000</v>
      </c>
      <c r="E16" s="97"/>
      <c r="F16" s="97"/>
      <c r="G16" s="97">
        <f>G15</f>
        <v>0</v>
      </c>
      <c r="H16" s="97">
        <f>H15</f>
        <v>5000000</v>
      </c>
      <c r="I16" s="98"/>
      <c r="J16" s="98"/>
      <c r="K16" s="97">
        <f>K15</f>
        <v>0</v>
      </c>
      <c r="L16" s="97">
        <f>L15</f>
        <v>0</v>
      </c>
      <c r="M16" s="97"/>
      <c r="N16" s="97">
        <f>N15</f>
        <v>0</v>
      </c>
      <c r="O16" s="97">
        <f>O15</f>
        <v>226495.75</v>
      </c>
      <c r="P16" s="97"/>
      <c r="Q16" s="97"/>
      <c r="R16" s="97">
        <f>R15</f>
        <v>0</v>
      </c>
      <c r="S16" s="97"/>
      <c r="T16" s="97"/>
      <c r="U16" s="97">
        <f>U15</f>
        <v>226495.75</v>
      </c>
      <c r="V16" s="97"/>
      <c r="W16" s="98"/>
      <c r="X16" s="98"/>
      <c r="Y16" s="98"/>
      <c r="Z16" s="98"/>
      <c r="AA16" s="98"/>
      <c r="AB16" s="98"/>
      <c r="AC16" s="97">
        <f>AC15</f>
        <v>0</v>
      </c>
      <c r="AD16" s="98"/>
      <c r="AE16" s="98"/>
    </row>
    <row r="17" spans="1:31" s="93" customFormat="1" ht="65.25" customHeight="1">
      <c r="A17" s="80" t="s">
        <v>36</v>
      </c>
      <c r="B17" s="81" t="s">
        <v>37</v>
      </c>
      <c r="C17" s="82" t="s">
        <v>33</v>
      </c>
      <c r="D17" s="83">
        <v>3000000</v>
      </c>
      <c r="E17" s="84" t="s">
        <v>34</v>
      </c>
      <c r="F17" s="100">
        <v>43095</v>
      </c>
      <c r="G17" s="101"/>
      <c r="H17" s="89">
        <f>D17</f>
        <v>3000000</v>
      </c>
      <c r="I17" s="89"/>
      <c r="J17" s="89"/>
      <c r="K17" s="89"/>
      <c r="L17" s="89">
        <v>0</v>
      </c>
      <c r="M17" s="89"/>
      <c r="N17" s="89">
        <v>0</v>
      </c>
      <c r="O17" s="89">
        <f>32656.36+15791.1</f>
        <v>48447.46</v>
      </c>
      <c r="P17" s="89"/>
      <c r="Q17" s="89"/>
      <c r="R17" s="89">
        <f>L17</f>
        <v>0</v>
      </c>
      <c r="S17" s="89"/>
      <c r="T17" s="89">
        <f>1500000+1500000</f>
        <v>3000000</v>
      </c>
      <c r="U17" s="89">
        <f>O17</f>
        <v>48447.46</v>
      </c>
      <c r="V17" s="89"/>
      <c r="W17" s="89"/>
      <c r="X17" s="89"/>
      <c r="Y17" s="89"/>
      <c r="Z17" s="89"/>
      <c r="AA17" s="89"/>
      <c r="AB17" s="89"/>
      <c r="AC17" s="62">
        <f>H17+N17-T17-Z17</f>
        <v>0</v>
      </c>
      <c r="AD17" s="89">
        <f>O17-U17</f>
        <v>0</v>
      </c>
      <c r="AE17" s="89">
        <f>P17-V17</f>
        <v>0</v>
      </c>
    </row>
    <row r="18" spans="1:31" s="99" customFormat="1" ht="42" customHeight="1">
      <c r="A18" s="94" t="s">
        <v>38</v>
      </c>
      <c r="B18" s="95"/>
      <c r="C18" s="102"/>
      <c r="D18" s="103">
        <f>D17</f>
        <v>3000000</v>
      </c>
      <c r="E18" s="103">
        <f>E17</f>
        <v>0</v>
      </c>
      <c r="F18" s="103"/>
      <c r="G18" s="103">
        <f>G17</f>
        <v>0</v>
      </c>
      <c r="H18" s="103">
        <f>H17</f>
        <v>3000000</v>
      </c>
      <c r="I18" s="103"/>
      <c r="J18" s="103"/>
      <c r="K18" s="103">
        <f>K17</f>
        <v>0</v>
      </c>
      <c r="L18" s="103">
        <f>L17</f>
        <v>0</v>
      </c>
      <c r="M18" s="103"/>
      <c r="N18" s="103">
        <f>N17</f>
        <v>0</v>
      </c>
      <c r="O18" s="103">
        <f>O17</f>
        <v>48447.46</v>
      </c>
      <c r="P18" s="103"/>
      <c r="Q18" s="103"/>
      <c r="R18" s="103">
        <f>R17</f>
        <v>0</v>
      </c>
      <c r="S18" s="103"/>
      <c r="T18" s="103"/>
      <c r="U18" s="103">
        <f>U17</f>
        <v>48447.46</v>
      </c>
      <c r="V18" s="103"/>
      <c r="W18" s="103"/>
      <c r="X18" s="103"/>
      <c r="Y18" s="103"/>
      <c r="Z18" s="103"/>
      <c r="AA18" s="103"/>
      <c r="AB18" s="103"/>
      <c r="AC18" s="103">
        <f>AC17</f>
        <v>0</v>
      </c>
      <c r="AD18" s="103"/>
      <c r="AE18" s="104"/>
    </row>
    <row r="19" spans="1:57" s="108" customFormat="1" ht="26.25">
      <c r="A19" s="105"/>
      <c r="B19" s="106" t="s">
        <v>39</v>
      </c>
      <c r="C19" s="77"/>
      <c r="D19" s="77">
        <f>D16+D18</f>
        <v>8000000</v>
      </c>
      <c r="E19" s="77"/>
      <c r="F19" s="77"/>
      <c r="G19" s="77">
        <f>G16+G18</f>
        <v>0</v>
      </c>
      <c r="H19" s="77">
        <f>H16+H18</f>
        <v>8000000</v>
      </c>
      <c r="I19" s="77">
        <f>I17</f>
        <v>0</v>
      </c>
      <c r="J19" s="77">
        <f>J17</f>
        <v>0</v>
      </c>
      <c r="K19" s="77">
        <f>K16+K18</f>
        <v>0</v>
      </c>
      <c r="L19" s="77">
        <f>L16+L18</f>
        <v>0</v>
      </c>
      <c r="M19" s="77">
        <f>M17</f>
        <v>0</v>
      </c>
      <c r="N19" s="77">
        <f>N16+N18</f>
        <v>0</v>
      </c>
      <c r="O19" s="77">
        <f>O16+O18</f>
        <v>274943.21</v>
      </c>
      <c r="P19" s="77">
        <f>P17</f>
        <v>0</v>
      </c>
      <c r="Q19" s="77">
        <f>Q17</f>
        <v>0</v>
      </c>
      <c r="R19" s="77">
        <f>R17+R16</f>
        <v>0</v>
      </c>
      <c r="S19" s="77">
        <f>S17</f>
        <v>0</v>
      </c>
      <c r="T19" s="77">
        <f>T17+T15</f>
        <v>8000000</v>
      </c>
      <c r="U19" s="77">
        <f>U16+U18</f>
        <v>274943.21</v>
      </c>
      <c r="V19" s="77">
        <f>V17</f>
        <v>0</v>
      </c>
      <c r="W19" s="77">
        <f>W17</f>
        <v>0</v>
      </c>
      <c r="X19" s="77">
        <f>X17</f>
        <v>0</v>
      </c>
      <c r="Y19" s="77">
        <f>Y17</f>
        <v>0</v>
      </c>
      <c r="Z19" s="77">
        <f>Z17</f>
        <v>0</v>
      </c>
      <c r="AA19" s="77">
        <f>AA17</f>
        <v>0</v>
      </c>
      <c r="AB19" s="77">
        <f>AB17</f>
        <v>0</v>
      </c>
      <c r="AC19" s="77">
        <f>AC16+AC18</f>
        <v>0</v>
      </c>
      <c r="AD19" s="77">
        <f>SUM(AD17:AD17)</f>
        <v>0</v>
      </c>
      <c r="AE19" s="78">
        <f>SUM(AE17:AE17)</f>
        <v>0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</row>
    <row r="20" spans="1:57" ht="27">
      <c r="A20" s="109" t="s">
        <v>40</v>
      </c>
      <c r="B20" s="79" t="s">
        <v>41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25.5">
      <c r="A21" s="110"/>
      <c r="B21" s="111" t="s">
        <v>42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4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26.25">
      <c r="A22" s="115"/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9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5.5">
      <c r="A23" s="120"/>
      <c r="B23" s="121" t="s">
        <v>43</v>
      </c>
      <c r="C23" s="122"/>
      <c r="D23" s="122"/>
      <c r="E23" s="122"/>
      <c r="F23" s="122"/>
      <c r="G23" s="122"/>
      <c r="H23" s="122">
        <f>SUM(H22:H22)</f>
        <v>0</v>
      </c>
      <c r="I23" s="122">
        <f>SUM(I22:I22)</f>
        <v>0</v>
      </c>
      <c r="J23" s="122">
        <f>SUM(J22:J22)</f>
        <v>0</v>
      </c>
      <c r="K23" s="122">
        <f>SUM(K22:K22)</f>
        <v>0</v>
      </c>
      <c r="L23" s="122">
        <f>SUM(L22:L22)</f>
        <v>0</v>
      </c>
      <c r="M23" s="122">
        <f>SUM(M22:M22)</f>
        <v>0</v>
      </c>
      <c r="N23" s="122">
        <f>SUM(N22:N22)</f>
        <v>0</v>
      </c>
      <c r="O23" s="122">
        <f>SUM(O22:O22)</f>
        <v>0</v>
      </c>
      <c r="P23" s="122">
        <f>SUM(P22:P22)</f>
        <v>0</v>
      </c>
      <c r="Q23" s="122">
        <f>SUM(Q22:Q22)</f>
        <v>0</v>
      </c>
      <c r="R23" s="122">
        <f>SUM(R22:R22)</f>
        <v>0</v>
      </c>
      <c r="S23" s="122">
        <f>SUM(S22:S22)</f>
        <v>0</v>
      </c>
      <c r="T23" s="122">
        <f>SUM(T22:T22)</f>
        <v>0</v>
      </c>
      <c r="U23" s="122">
        <f>SUM(U22:U22)</f>
        <v>0</v>
      </c>
      <c r="V23" s="122">
        <f>SUM(V22:V22)</f>
        <v>0</v>
      </c>
      <c r="W23" s="122">
        <f>SUM(W22:W22)</f>
        <v>0</v>
      </c>
      <c r="X23" s="122">
        <f>SUM(X22:X22)</f>
        <v>0</v>
      </c>
      <c r="Y23" s="122">
        <f>SUM(Y22:Y22)</f>
        <v>0</v>
      </c>
      <c r="Z23" s="122">
        <f>SUM(Z22:Z22)</f>
        <v>0</v>
      </c>
      <c r="AA23" s="122">
        <f>SUM(AA22:AA22)</f>
        <v>0</v>
      </c>
      <c r="AB23" s="122">
        <f>SUM(AB22:AB22)</f>
        <v>0</v>
      </c>
      <c r="AC23" s="122">
        <f>SUM(AC22:AC22)</f>
        <v>0</v>
      </c>
      <c r="AD23" s="122">
        <f>SUM(AD22:AD22)</f>
        <v>0</v>
      </c>
      <c r="AE23" s="123">
        <f>SUM(AE22:AE22)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4" customFormat="1" ht="26.25">
      <c r="A24" s="124"/>
      <c r="B24" s="125" t="s">
        <v>44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26.25">
      <c r="A25" s="115"/>
      <c r="B25" s="116"/>
      <c r="C25" s="117"/>
      <c r="D25" s="118"/>
      <c r="E25" s="117"/>
      <c r="F25" s="117"/>
      <c r="G25" s="117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6.25">
      <c r="A26" s="115"/>
      <c r="B26" s="129" t="s">
        <v>45</v>
      </c>
      <c r="C26" s="117"/>
      <c r="D26" s="118"/>
      <c r="E26" s="117"/>
      <c r="F26" s="117"/>
      <c r="G26" s="117"/>
      <c r="H26" s="62">
        <f>SUM(H25)</f>
        <v>0</v>
      </c>
      <c r="I26" s="62">
        <f>SUM(I25)</f>
        <v>0</v>
      </c>
      <c r="J26" s="62">
        <f>SUM(J25)</f>
        <v>0</v>
      </c>
      <c r="K26" s="62">
        <f>SUM(K25)</f>
        <v>0</v>
      </c>
      <c r="L26" s="62">
        <f>SUM(L25)</f>
        <v>0</v>
      </c>
      <c r="M26" s="62">
        <f>SUM(M25)</f>
        <v>0</v>
      </c>
      <c r="N26" s="62">
        <f>SUM(N25)</f>
        <v>0</v>
      </c>
      <c r="O26" s="62">
        <f>SUM(O25)</f>
        <v>0</v>
      </c>
      <c r="P26" s="62">
        <f>SUM(P25)</f>
        <v>0</v>
      </c>
      <c r="Q26" s="62">
        <f>SUM(Q25)</f>
        <v>0</v>
      </c>
      <c r="R26" s="62">
        <f>SUM(R25)</f>
        <v>0</v>
      </c>
      <c r="S26" s="62">
        <f>SUM(S25)</f>
        <v>0</v>
      </c>
      <c r="T26" s="62">
        <f>SUM(T25)</f>
        <v>0</v>
      </c>
      <c r="U26" s="62">
        <f>SUM(U25)</f>
        <v>0</v>
      </c>
      <c r="V26" s="62">
        <f>SUM(V25)</f>
        <v>0</v>
      </c>
      <c r="W26" s="62">
        <f>SUM(W25)</f>
        <v>0</v>
      </c>
      <c r="X26" s="62">
        <f>SUM(X25)</f>
        <v>0</v>
      </c>
      <c r="Y26" s="62">
        <f>SUM(Y25)</f>
        <v>0</v>
      </c>
      <c r="Z26" s="62">
        <f>SUM(Z25)</f>
        <v>0</v>
      </c>
      <c r="AA26" s="62">
        <f>SUM(AA25)</f>
        <v>0</v>
      </c>
      <c r="AB26" s="62">
        <f>SUM(AB25)</f>
        <v>0</v>
      </c>
      <c r="AC26" s="62">
        <f>SUM(AC25)</f>
        <v>0</v>
      </c>
      <c r="AD26" s="62">
        <f>SUM(AD25)</f>
        <v>0</v>
      </c>
      <c r="AE26" s="130">
        <f>SUM(AE25)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7">
      <c r="A27" s="131"/>
      <c r="B27" s="132"/>
      <c r="C27" s="133"/>
      <c r="D27" s="134"/>
      <c r="E27" s="133"/>
      <c r="F27" s="133"/>
      <c r="G27" s="13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>
      <c r="A28" s="135"/>
      <c r="B28" s="136" t="s">
        <v>46</v>
      </c>
      <c r="C28" s="137"/>
      <c r="D28" s="138"/>
      <c r="E28" s="77"/>
      <c r="F28" s="77"/>
      <c r="G28" s="77"/>
      <c r="H28" s="77">
        <f>H23+H26</f>
        <v>0</v>
      </c>
      <c r="I28" s="77">
        <f>I23+I26</f>
        <v>0</v>
      </c>
      <c r="J28" s="77">
        <f>J23+J26</f>
        <v>0</v>
      </c>
      <c r="K28" s="77">
        <f>K23+K26</f>
        <v>0</v>
      </c>
      <c r="L28" s="77">
        <f>L23+L26</f>
        <v>0</v>
      </c>
      <c r="M28" s="77">
        <f>M23+M26</f>
        <v>0</v>
      </c>
      <c r="N28" s="77">
        <f>N23+N26</f>
        <v>0</v>
      </c>
      <c r="O28" s="77">
        <f>O23+O26</f>
        <v>0</v>
      </c>
      <c r="P28" s="77">
        <f>P23+P26</f>
        <v>0</v>
      </c>
      <c r="Q28" s="77">
        <f>Q23+Q26</f>
        <v>0</v>
      </c>
      <c r="R28" s="77">
        <f>R23+R26</f>
        <v>0</v>
      </c>
      <c r="S28" s="77">
        <f>S23+S26</f>
        <v>0</v>
      </c>
      <c r="T28" s="77">
        <f>T23+T26</f>
        <v>0</v>
      </c>
      <c r="U28" s="77">
        <f>U23+U26</f>
        <v>0</v>
      </c>
      <c r="V28" s="77">
        <f>V23+V26</f>
        <v>0</v>
      </c>
      <c r="W28" s="77">
        <f>W23+W26</f>
        <v>0</v>
      </c>
      <c r="X28" s="77">
        <f>X23+X26</f>
        <v>0</v>
      </c>
      <c r="Y28" s="77">
        <f>Y23+Y26</f>
        <v>0</v>
      </c>
      <c r="Z28" s="77">
        <f>Z23+Z26</f>
        <v>0</v>
      </c>
      <c r="AA28" s="77">
        <f>AA23+AA26</f>
        <v>0</v>
      </c>
      <c r="AB28" s="77">
        <f>AB23+AB26</f>
        <v>0</v>
      </c>
      <c r="AC28" s="77">
        <f>AC23+AC26</f>
        <v>0</v>
      </c>
      <c r="AD28" s="77">
        <f>AD23+AD26</f>
        <v>0</v>
      </c>
      <c r="AE28" s="78">
        <f>AE23+AE26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7.75">
      <c r="A29" s="139" t="s">
        <v>47</v>
      </c>
      <c r="B29" s="140" t="s">
        <v>48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outlineLevel="1">
      <c r="A30" s="141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9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6.25" outlineLevel="1">
      <c r="A31" s="142"/>
      <c r="B31" s="143" t="s">
        <v>49</v>
      </c>
      <c r="C31" s="143"/>
      <c r="D31" s="143"/>
      <c r="E31" s="143"/>
      <c r="F31" s="143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33"/>
      <c r="AD31" s="133"/>
      <c r="AE31" s="145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5.5" outlineLevel="1">
      <c r="A32" s="146"/>
      <c r="B32" s="147" t="s">
        <v>50</v>
      </c>
      <c r="C32" s="148"/>
      <c r="D32" s="149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5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26.25" outlineLevel="1">
      <c r="A33" s="151"/>
      <c r="B33" s="152" t="s">
        <v>51</v>
      </c>
      <c r="C33" s="153"/>
      <c r="D33" s="154">
        <f>SUM(D19,D28)</f>
        <v>8000000</v>
      </c>
      <c r="E33" s="154">
        <f>SUM(E19,E28)</f>
        <v>0</v>
      </c>
      <c r="F33" s="154">
        <f>SUM(F19,F28)</f>
        <v>0</v>
      </c>
      <c r="G33" s="154">
        <f>SUM(G19,G28)</f>
        <v>0</v>
      </c>
      <c r="H33" s="154">
        <f>SUM(H19,H28)</f>
        <v>8000000</v>
      </c>
      <c r="I33" s="154">
        <f>SUM(I19,I28)</f>
        <v>0</v>
      </c>
      <c r="J33" s="154">
        <f>SUM(J19,J28)</f>
        <v>0</v>
      </c>
      <c r="K33" s="154">
        <f>SUM(K19,K28)</f>
        <v>0</v>
      </c>
      <c r="L33" s="154">
        <f>SUM(L19,L28)</f>
        <v>0</v>
      </c>
      <c r="M33" s="154">
        <f>SUM(M19,M28)</f>
        <v>0</v>
      </c>
      <c r="N33" s="154">
        <f>SUM(N19,N28)</f>
        <v>0</v>
      </c>
      <c r="O33" s="154">
        <f>SUM(O19,O28)</f>
        <v>274943.21</v>
      </c>
      <c r="P33" s="154">
        <f>SUM(P19,P28)</f>
        <v>0</v>
      </c>
      <c r="Q33" s="154">
        <f>SUM(Q19,Q28)</f>
        <v>0</v>
      </c>
      <c r="R33" s="154">
        <f>SUM(R19,R28)</f>
        <v>0</v>
      </c>
      <c r="S33" s="154">
        <f>SUM(S19,S28)</f>
        <v>0</v>
      </c>
      <c r="T33" s="154">
        <f>SUM(T19,T28)</f>
        <v>8000000</v>
      </c>
      <c r="U33" s="154">
        <f>SUM(U19,U28)</f>
        <v>274943.21</v>
      </c>
      <c r="V33" s="154">
        <f>SUM(V19,V28)</f>
        <v>0</v>
      </c>
      <c r="W33" s="154">
        <f>SUM(W19,W28)</f>
        <v>0</v>
      </c>
      <c r="X33" s="154">
        <f>SUM(X19,X28)</f>
        <v>0</v>
      </c>
      <c r="Y33" s="154">
        <f>SUM(Y19,Y28)</f>
        <v>0</v>
      </c>
      <c r="Z33" s="154">
        <f>SUM(Z19,Z28)</f>
        <v>0</v>
      </c>
      <c r="AA33" s="154">
        <f>SUM(AA19,AA28)</f>
        <v>0</v>
      </c>
      <c r="AB33" s="154">
        <f>SUM(AB19,AB28)</f>
        <v>0</v>
      </c>
      <c r="AC33" s="154">
        <f>SUM(AC19,AC28)</f>
        <v>0</v>
      </c>
      <c r="AD33" s="154">
        <f>SUM(AD19,AD28)</f>
        <v>0</v>
      </c>
      <c r="AE33" s="155">
        <f>SUM(AE19,AE28)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outlineLevel="1">
      <c r="A34" s="156"/>
      <c r="B34" s="157"/>
      <c r="C34" s="157"/>
      <c r="D34" s="158"/>
      <c r="E34" s="159"/>
      <c r="F34" s="159"/>
      <c r="G34" s="159"/>
      <c r="H34" s="159"/>
      <c r="I34" s="159"/>
      <c r="J34" s="159"/>
      <c r="K34" s="158"/>
      <c r="L34" s="159"/>
      <c r="M34" s="159"/>
      <c r="N34" s="158"/>
      <c r="O34" s="159"/>
      <c r="P34" s="159"/>
      <c r="Q34" s="159"/>
      <c r="R34" s="159"/>
      <c r="S34" s="159"/>
      <c r="T34" s="159"/>
      <c r="U34" s="159"/>
      <c r="V34" s="159"/>
      <c r="W34" s="158"/>
      <c r="X34" s="159"/>
      <c r="Y34" s="159"/>
      <c r="Z34" s="158"/>
      <c r="AA34" s="159"/>
      <c r="AB34" s="159"/>
      <c r="AC34" s="159"/>
      <c r="AD34" s="159"/>
      <c r="AE34" s="159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outlineLevel="1">
      <c r="A35" s="156"/>
      <c r="B35" s="157"/>
      <c r="C35" s="157"/>
      <c r="D35" s="158"/>
      <c r="E35" s="159"/>
      <c r="F35" s="159"/>
      <c r="G35" s="159"/>
      <c r="H35" s="159"/>
      <c r="I35" s="159"/>
      <c r="J35" s="159"/>
      <c r="K35" s="158"/>
      <c r="L35" s="159"/>
      <c r="M35" s="159"/>
      <c r="N35" s="158"/>
      <c r="O35" s="159"/>
      <c r="P35" s="159"/>
      <c r="Q35" s="159"/>
      <c r="R35" s="159"/>
      <c r="S35" s="159"/>
      <c r="T35" s="159"/>
      <c r="U35" s="159"/>
      <c r="V35" s="159"/>
      <c r="W35" s="158"/>
      <c r="X35" s="159"/>
      <c r="Y35" s="159"/>
      <c r="Z35" s="158"/>
      <c r="AA35" s="159"/>
      <c r="AB35" s="159"/>
      <c r="AC35" s="159"/>
      <c r="AD35" s="159"/>
      <c r="AE35" s="15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outlineLevel="1">
      <c r="A36" s="156"/>
      <c r="B36" s="157"/>
      <c r="C36" s="157"/>
      <c r="D36" s="158"/>
      <c r="E36" s="159"/>
      <c r="F36" s="159"/>
      <c r="G36" s="159"/>
      <c r="H36" s="159"/>
      <c r="I36" s="159"/>
      <c r="J36" s="159"/>
      <c r="K36" s="158"/>
      <c r="L36" s="159"/>
      <c r="M36" s="159"/>
      <c r="N36" s="158"/>
      <c r="O36" s="159"/>
      <c r="P36" s="159"/>
      <c r="Q36" s="159"/>
      <c r="R36" s="159"/>
      <c r="S36" s="159"/>
      <c r="T36" s="159"/>
      <c r="U36" s="159"/>
      <c r="V36" s="159"/>
      <c r="W36" s="158"/>
      <c r="X36" s="159"/>
      <c r="Y36" s="159"/>
      <c r="Z36" s="158"/>
      <c r="AA36" s="159"/>
      <c r="AB36" s="159"/>
      <c r="AC36" s="159"/>
      <c r="AD36" s="159"/>
      <c r="AE36" s="159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outlineLevel="1">
      <c r="A37" s="156"/>
      <c r="B37" s="157"/>
      <c r="C37" s="157"/>
      <c r="D37" s="158"/>
      <c r="E37" s="159"/>
      <c r="F37" s="159"/>
      <c r="G37" s="159"/>
      <c r="H37" s="159"/>
      <c r="I37" s="159"/>
      <c r="J37" s="159"/>
      <c r="K37" s="158"/>
      <c r="L37" s="159"/>
      <c r="M37" s="159"/>
      <c r="N37" s="158"/>
      <c r="O37" s="159"/>
      <c r="P37" s="159"/>
      <c r="Q37" s="159"/>
      <c r="R37" s="159"/>
      <c r="S37" s="159"/>
      <c r="T37" s="159"/>
      <c r="U37" s="159"/>
      <c r="V37" s="159"/>
      <c r="W37" s="158"/>
      <c r="X37" s="159"/>
      <c r="Y37" s="159"/>
      <c r="Z37" s="158"/>
      <c r="AA37" s="159"/>
      <c r="AB37" s="159"/>
      <c r="AC37" s="159"/>
      <c r="AD37" s="159"/>
      <c r="AE37" s="159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outlineLevel="1">
      <c r="A38" s="156"/>
      <c r="B38" s="157"/>
      <c r="C38" s="157"/>
      <c r="D38" s="158"/>
      <c r="E38" s="159"/>
      <c r="F38" s="159"/>
      <c r="G38" s="159"/>
      <c r="H38" s="159"/>
      <c r="I38" s="159"/>
      <c r="J38" s="159"/>
      <c r="K38" s="158"/>
      <c r="L38" s="159"/>
      <c r="M38" s="159"/>
      <c r="N38" s="158"/>
      <c r="O38" s="159"/>
      <c r="P38" s="159"/>
      <c r="Q38" s="159"/>
      <c r="R38" s="159"/>
      <c r="S38" s="159"/>
      <c r="T38" s="159"/>
      <c r="U38" s="159"/>
      <c r="V38" s="159"/>
      <c r="W38" s="158"/>
      <c r="X38" s="159"/>
      <c r="Y38" s="159"/>
      <c r="Z38" s="158"/>
      <c r="AA38" s="159"/>
      <c r="AB38" s="159"/>
      <c r="AC38" s="159"/>
      <c r="AD38" s="159"/>
      <c r="AE38" s="159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outlineLevel="1">
      <c r="A39" s="156"/>
      <c r="B39" s="157"/>
      <c r="C39" s="157"/>
      <c r="D39" s="158"/>
      <c r="E39" s="159"/>
      <c r="F39" s="159"/>
      <c r="G39" s="159"/>
      <c r="H39" s="159"/>
      <c r="I39" s="159"/>
      <c r="J39" s="159"/>
      <c r="K39" s="158"/>
      <c r="L39" s="159"/>
      <c r="M39" s="159"/>
      <c r="N39" s="158"/>
      <c r="O39" s="159"/>
      <c r="P39" s="159"/>
      <c r="Q39" s="159"/>
      <c r="R39" s="159"/>
      <c r="S39" s="159"/>
      <c r="T39" s="159"/>
      <c r="U39" s="159"/>
      <c r="V39" s="159"/>
      <c r="W39" s="158"/>
      <c r="X39" s="159"/>
      <c r="Y39" s="159"/>
      <c r="Z39" s="158"/>
      <c r="AA39" s="159"/>
      <c r="AB39" s="159"/>
      <c r="AC39" s="159"/>
      <c r="AD39" s="159"/>
      <c r="AE39" s="15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outlineLevel="1">
      <c r="A40" s="156"/>
      <c r="B40" s="157"/>
      <c r="C40" s="157"/>
      <c r="D40" s="158"/>
      <c r="E40" s="159"/>
      <c r="F40" s="159"/>
      <c r="G40" s="159"/>
      <c r="H40" s="159"/>
      <c r="I40" s="159"/>
      <c r="J40" s="159"/>
      <c r="K40" s="158"/>
      <c r="L40" s="159"/>
      <c r="M40" s="159"/>
      <c r="N40" s="158"/>
      <c r="O40" s="159"/>
      <c r="P40" s="159"/>
      <c r="Q40" s="159"/>
      <c r="R40" s="159"/>
      <c r="S40" s="159"/>
      <c r="T40" s="159"/>
      <c r="U40" s="159"/>
      <c r="V40" s="159"/>
      <c r="W40" s="158"/>
      <c r="X40" s="159"/>
      <c r="Y40" s="159"/>
      <c r="Z40" s="158"/>
      <c r="AA40" s="159"/>
      <c r="AB40" s="159"/>
      <c r="AC40" s="159"/>
      <c r="AD40" s="159"/>
      <c r="AE40" s="15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outlineLevel="1">
      <c r="A41" s="156"/>
      <c r="B41" s="157"/>
      <c r="C41" s="157"/>
      <c r="D41" s="159"/>
      <c r="E41" s="159"/>
      <c r="F41" s="159"/>
      <c r="G41" s="159"/>
      <c r="H41" s="159"/>
      <c r="I41" s="159"/>
      <c r="J41" s="159"/>
      <c r="K41" s="158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.75" outlineLevel="1">
      <c r="A42" s="156"/>
      <c r="B42" s="157"/>
      <c r="C42" s="157"/>
      <c r="D42" s="159"/>
      <c r="E42" s="159"/>
      <c r="F42" s="159"/>
      <c r="G42" s="159"/>
      <c r="H42" s="159"/>
      <c r="I42" s="159"/>
      <c r="J42" s="159"/>
      <c r="K42" s="158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.75" outlineLevel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outlineLevel="1">
      <c r="A44" s="160"/>
      <c r="B44" s="160"/>
      <c r="D44" s="161" t="s">
        <v>52</v>
      </c>
      <c r="E44" s="161"/>
      <c r="F44" s="161"/>
      <c r="G44" s="161"/>
      <c r="H44" s="162" t="s">
        <v>53</v>
      </c>
      <c r="I44" s="163"/>
      <c r="J44" s="162"/>
      <c r="K44" s="162" t="s">
        <v>54</v>
      </c>
      <c r="L44" s="162"/>
      <c r="M44" s="162"/>
      <c r="N44" s="164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outlineLevel="1">
      <c r="A45" s="160"/>
      <c r="B45" s="160"/>
      <c r="E45" s="163"/>
      <c r="F45" s="163"/>
      <c r="G45" s="163"/>
      <c r="H45" s="165"/>
      <c r="I45" s="165"/>
      <c r="J45" s="166"/>
      <c r="K45" s="167"/>
      <c r="L45" s="162"/>
      <c r="M45" s="162"/>
      <c r="N45" s="6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outlineLevel="1">
      <c r="A46" s="160"/>
      <c r="B46" s="160"/>
      <c r="E46" s="163"/>
      <c r="F46" s="163"/>
      <c r="G46" s="163"/>
      <c r="H46" s="165"/>
      <c r="I46" s="165"/>
      <c r="J46" s="166"/>
      <c r="K46" s="167"/>
      <c r="L46" s="162"/>
      <c r="M46" s="162"/>
      <c r="N46" s="6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30.75" outlineLevel="1">
      <c r="A47" s="160"/>
      <c r="C47" s="168" t="s">
        <v>55</v>
      </c>
      <c r="E47" s="163"/>
      <c r="F47" s="163"/>
      <c r="G47" s="163"/>
      <c r="H47" s="165"/>
      <c r="I47" s="165"/>
      <c r="J47" s="166"/>
      <c r="K47" s="167"/>
      <c r="L47" s="162"/>
      <c r="M47" s="162"/>
      <c r="N47" s="6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 outlineLevel="1">
      <c r="A48" s="160"/>
      <c r="E48" s="163"/>
      <c r="F48" s="163"/>
      <c r="G48" s="163"/>
      <c r="H48" s="165"/>
      <c r="I48" s="165"/>
      <c r="J48" s="169"/>
      <c r="K48" s="167"/>
      <c r="L48" s="162"/>
      <c r="M48" s="162"/>
      <c r="N48" s="6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 outlineLevel="1">
      <c r="A49" s="160"/>
      <c r="B49" s="160"/>
      <c r="D49" s="161" t="s">
        <v>56</v>
      </c>
      <c r="E49" s="161"/>
      <c r="F49" s="170"/>
      <c r="G49" s="170"/>
      <c r="H49" s="162" t="s">
        <v>53</v>
      </c>
      <c r="I49" s="163"/>
      <c r="J49" s="162"/>
      <c r="K49" s="162" t="s">
        <v>57</v>
      </c>
      <c r="L49" s="162"/>
      <c r="M49" s="162"/>
      <c r="N49" s="6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4" outlineLevel="1">
      <c r="A50" s="160"/>
      <c r="B50" s="160"/>
      <c r="C50" s="171"/>
      <c r="D50" s="171"/>
      <c r="E50" s="171"/>
      <c r="F50" s="172"/>
      <c r="G50" s="172"/>
      <c r="H50" s="171"/>
      <c r="I50" s="171"/>
      <c r="J50" s="171"/>
      <c r="K50" s="171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6.5" outlineLevel="1">
      <c r="A51" s="160"/>
      <c r="B51" s="160"/>
      <c r="C51" s="160"/>
      <c r="D51" s="160"/>
      <c r="E51" s="160"/>
      <c r="F51" s="173"/>
      <c r="G51" s="173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16.5">
      <c r="A52" s="160"/>
      <c r="B52" s="160"/>
      <c r="C52" s="160"/>
      <c r="D52" s="160"/>
      <c r="E52" s="160"/>
      <c r="F52" s="174"/>
      <c r="G52" s="174"/>
      <c r="H52" s="175"/>
      <c r="I52" s="175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16.5">
      <c r="A53" s="160"/>
      <c r="B53" s="176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30.75">
      <c r="A54" s="160"/>
      <c r="B54" s="177" t="s">
        <v>58</v>
      </c>
      <c r="C54" s="178"/>
      <c r="D54" s="179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5.5">
      <c r="A55" s="160"/>
      <c r="B55" s="178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6.25">
      <c r="A56" s="160"/>
      <c r="B56" s="178" t="s">
        <v>59</v>
      </c>
      <c r="C56" s="178"/>
      <c r="D56" s="178"/>
      <c r="E56" s="180"/>
      <c r="F56" s="180"/>
      <c r="G56" s="180"/>
      <c r="H56" s="180"/>
      <c r="I56" s="180"/>
      <c r="J56" s="180"/>
      <c r="K56" s="180"/>
      <c r="L56" s="18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5.5">
      <c r="A57" s="160"/>
      <c r="B57" s="178"/>
      <c r="C57" s="178"/>
      <c r="D57" s="181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60"/>
      <c r="B58" s="178"/>
      <c r="C58" s="178"/>
      <c r="D58" s="182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60"/>
      <c r="B59" s="178"/>
      <c r="C59" s="178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7">
      <c r="A60" s="160"/>
      <c r="B60" s="180"/>
      <c r="C60" s="180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27">
      <c r="A61" s="160"/>
      <c r="B61" s="160"/>
      <c r="C61" s="160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27">
      <c r="A62" s="160"/>
      <c r="B62" s="160"/>
      <c r="C62" s="160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7"/>
      <c r="D63" s="184"/>
      <c r="E63" s="185"/>
      <c r="F63" s="185"/>
      <c r="G63" s="185"/>
      <c r="H63" s="185"/>
      <c r="I63" s="186"/>
      <c r="J63" s="187"/>
      <c r="K63" s="187"/>
      <c r="L63" s="187"/>
      <c r="M63" s="188"/>
      <c r="N63" s="189"/>
      <c r="O63" s="189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83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83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33">
      <c r="A66" s="7"/>
      <c r="B66" s="7"/>
      <c r="C66" s="190"/>
      <c r="D66" s="183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3">
      <c r="A67" s="7"/>
      <c r="B67" s="7"/>
      <c r="C67" s="7"/>
      <c r="D67" s="183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3">
      <c r="A68" s="7"/>
      <c r="B68" s="7"/>
      <c r="C68" s="7"/>
      <c r="D68" s="191"/>
      <c r="E68" s="185"/>
      <c r="F68" s="185"/>
      <c r="G68" s="185"/>
      <c r="H68" s="189"/>
      <c r="I68" s="192"/>
      <c r="J68" s="187"/>
      <c r="K68" s="187"/>
      <c r="L68" s="187"/>
      <c r="M68" s="188"/>
      <c r="N68" s="189"/>
      <c r="O68" s="189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8.5">
      <c r="A69" s="7"/>
      <c r="B69" s="7"/>
      <c r="D69" s="19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8.5">
      <c r="A70" s="7"/>
      <c r="B70" s="7"/>
      <c r="C70" s="7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8.5">
      <c r="A71" s="7"/>
      <c r="B71" s="7"/>
      <c r="C71" s="7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8.5">
      <c r="A72" s="7"/>
      <c r="B72" s="7"/>
      <c r="C72" s="7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8.5">
      <c r="A73" s="7"/>
      <c r="B73" s="7"/>
      <c r="C73" s="7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8.5">
      <c r="A74" s="7"/>
      <c r="B74" s="7"/>
      <c r="C74" s="7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28.5">
      <c r="A75" s="7"/>
      <c r="B75" s="7"/>
      <c r="C75" s="7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27">
      <c r="A76" s="7"/>
      <c r="B76" s="7"/>
      <c r="C76" s="7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27">
      <c r="A77" s="7"/>
      <c r="B77" s="7"/>
      <c r="C77" s="7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26.25">
      <c r="A90" s="7"/>
      <c r="B90" s="171"/>
      <c r="C90" s="190" t="s">
        <v>60</v>
      </c>
      <c r="D90" s="190"/>
      <c r="E90" s="180"/>
      <c r="F90" s="180"/>
      <c r="G90" s="180"/>
      <c r="H90" s="180"/>
      <c r="I90" s="180"/>
      <c r="J90" s="18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96.75" customHeight="1">
      <c r="A100" s="7"/>
      <c r="B100" s="194" t="s">
        <v>61</v>
      </c>
      <c r="C100" s="19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  <mergeCell ref="E63:H63"/>
    <mergeCell ref="J63:L63"/>
    <mergeCell ref="E68:G68"/>
    <mergeCell ref="J68:L68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2017-04-06T05:49:23Z</cp:lastPrinted>
  <dcterms:created xsi:type="dcterms:W3CDTF">1996-10-08T23:32:33Z</dcterms:created>
  <dcterms:modified xsi:type="dcterms:W3CDTF">2017-07-05T09:48:16Z</dcterms:modified>
  <cp:category/>
  <cp:version/>
  <cp:contentType/>
  <cp:contentStatus/>
  <cp:revision>43</cp:revision>
</cp:coreProperties>
</file>